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7" i="1" l="1"/>
  <c r="M23" i="1"/>
  <c r="E14" i="1" s="1"/>
  <c r="E16" i="1"/>
  <c r="L17" i="1"/>
  <c r="M17" i="1" s="1"/>
  <c r="G20" i="1" s="1"/>
  <c r="L12" i="1"/>
  <c r="F16" i="1" s="1"/>
  <c r="E11" i="1"/>
  <c r="F10" i="1"/>
  <c r="F11" i="1" s="1"/>
  <c r="F13" i="1" s="1"/>
  <c r="F15" i="1" s="1"/>
  <c r="F17" i="1" s="1"/>
  <c r="F19" i="1" s="1"/>
  <c r="F21" i="1" s="1"/>
  <c r="E10" i="1"/>
  <c r="G18" i="1"/>
  <c r="M5" i="1"/>
  <c r="G12" i="1" s="1"/>
  <c r="G14" i="1" l="1"/>
  <c r="E13" i="1"/>
  <c r="E15" i="1" s="1"/>
  <c r="E17" i="1" s="1"/>
  <c r="E19" i="1" s="1"/>
  <c r="E21" i="1" s="1"/>
  <c r="E12" i="1"/>
  <c r="G10" i="1"/>
  <c r="G11" i="1" s="1"/>
  <c r="G13" i="1" s="1"/>
  <c r="G15" i="1" l="1"/>
  <c r="G17" i="1" s="1"/>
  <c r="G19" i="1" s="1"/>
  <c r="G21" i="1" s="1"/>
  <c r="E22" i="1" s="1"/>
  <c r="E23" i="1" s="1"/>
  <c r="E24" i="1" s="1"/>
</calcChain>
</file>

<file path=xl/comments1.xml><?xml version="1.0" encoding="utf-8"?>
<comments xmlns="http://schemas.openxmlformats.org/spreadsheetml/2006/main">
  <authors>
    <author>Сергей</author>
  </authors>
  <commentLis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Для апартаментов д.б. 159800 / 137800 = 1,16</t>
        </r>
      </text>
    </comment>
  </commentList>
</comments>
</file>

<file path=xl/sharedStrings.xml><?xml version="1.0" encoding="utf-8"?>
<sst xmlns="http://schemas.openxmlformats.org/spreadsheetml/2006/main" count="53" uniqueCount="44">
  <si>
    <t>3.2.2.6.05
4 балла.
Определить рыночную стоимость объекта оценки: 1-х комн. апартаменты, в доме бизнес класса, в ЮВАО. Стадия строительства дома - введен в эксплуатацию. Общая площадь 58 кв.м, жилая площадь 41 кв.м. Разница между ценами сделок и ценами предложений составляет 6%. Для расчета удельной стоимости объекта скорректированные цены аналогов учитывайте с одинаковыми весами, корректировки применяйте последовательно. Результат расчета округлите до десятков тысяч рублей. Данные для расчета приведены ниже. Считать, что никакие другие корректировки, кроме перечисленных в Табл.1, не требуются.</t>
  </si>
  <si>
    <t>Параметр</t>
  </si>
  <si>
    <t>Объект оценки</t>
  </si>
  <si>
    <t>Аналог 1</t>
  </si>
  <si>
    <t>Аналог 2</t>
  </si>
  <si>
    <t>Аналог 3</t>
  </si>
  <si>
    <t>Табл.2. Средние цены на квартиры и апартаменты по округам</t>
  </si>
  <si>
    <t>Тип</t>
  </si>
  <si>
    <t>апартаменты</t>
  </si>
  <si>
    <t>квартира</t>
  </si>
  <si>
    <t>округ</t>
  </si>
  <si>
    <t>квартиры, руб./кв.м</t>
  </si>
  <si>
    <t>апартаменты, руб./кв.м</t>
  </si>
  <si>
    <t>Количество комнат</t>
  </si>
  <si>
    <t>ЮВАО</t>
  </si>
  <si>
    <t>Класс</t>
  </si>
  <si>
    <t>бизнес</t>
  </si>
  <si>
    <t>комфорт</t>
  </si>
  <si>
    <t>ВАО</t>
  </si>
  <si>
    <t>Местоположение</t>
  </si>
  <si>
    <t>СВАО</t>
  </si>
  <si>
    <t>Стадия строительства</t>
  </si>
  <si>
    <t>Табл.3. Средние цены на квартиры по классам (при прочих равных условиях)</t>
  </si>
  <si>
    <t>Цена предложения, руб./кв.м общей площади</t>
  </si>
  <si>
    <t>-</t>
  </si>
  <si>
    <t>класс</t>
  </si>
  <si>
    <t>средняя цена, руб./кв.м</t>
  </si>
  <si>
    <t>- на уторгование</t>
  </si>
  <si>
    <t>Эконом</t>
  </si>
  <si>
    <t>Комфорт</t>
  </si>
  <si>
    <t>- на тип недвижимости</t>
  </si>
  <si>
    <t>Бизнес</t>
  </si>
  <si>
    <t>Табл.4. Скидка к цене за кв.м в зависимости от стадии готовности дома</t>
  </si>
  <si>
    <t>- на кол-во комнат</t>
  </si>
  <si>
    <t>стадия</t>
  </si>
  <si>
    <t>корректировка относительно последующей стадии</t>
  </si>
  <si>
    <t>Начаты земляные работы</t>
  </si>
  <si>
    <t>- на класс объекта</t>
  </si>
  <si>
    <t>Начато строительство наземной части</t>
  </si>
  <si>
    <t>Введен в эксплуатацию</t>
  </si>
  <si>
    <t>- на местоположение</t>
  </si>
  <si>
    <t>Табл.5. Скидка к цене в зависимости от количества комнат (при прочих равных условиях)</t>
  </si>
  <si>
    <t>Скидка относительно 1 комнатной квартиры</t>
  </si>
  <si>
    <t>- на стадию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</si>
</sst>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Book Antiqua"/>
      <family val="2"/>
      <charset val="204"/>
    </font>
    <font>
      <sz val="10"/>
      <color rgb="FFFF0000"/>
      <name val="Book Antiqu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4" fontId="1" fillId="2" borderId="0" xfId="0" applyNumberFormat="1" applyFont="1" applyFill="1"/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vertical="center" wrapText="1"/>
    </xf>
    <xf numFmtId="4" fontId="0" fillId="0" borderId="1" xfId="0" applyNumberFormat="1" applyBorder="1" applyAlignment="1"/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G4" sqref="G4"/>
    </sheetView>
  </sheetViews>
  <sheetFormatPr defaultRowHeight="13.5" x14ac:dyDescent="0.25"/>
  <cols>
    <col min="1" max="1" width="11.28515625" style="2" bestFit="1" customWidth="1"/>
    <col min="2" max="2" width="9.140625" style="2"/>
    <col min="3" max="3" width="21.140625" style="2" bestFit="1" customWidth="1"/>
    <col min="4" max="4" width="14.42578125" style="5" customWidth="1"/>
    <col min="5" max="5" width="13.7109375" style="5" bestFit="1" customWidth="1"/>
    <col min="6" max="6" width="14.85546875" style="5" bestFit="1" customWidth="1"/>
    <col min="7" max="7" width="14" style="5" bestFit="1" customWidth="1"/>
    <col min="8" max="8" width="12.85546875" style="5" bestFit="1" customWidth="1"/>
    <col min="9" max="9" width="13.42578125" style="2" bestFit="1" customWidth="1"/>
    <col min="10" max="10" width="14.85546875" style="2" bestFit="1" customWidth="1"/>
    <col min="11" max="11" width="20.7109375" style="2" customWidth="1"/>
    <col min="12" max="12" width="22.28515625" style="2" bestFit="1" customWidth="1"/>
    <col min="13" max="16" width="9.85546875" style="2" bestFit="1" customWidth="1"/>
    <col min="17" max="17" width="5.7109375" style="2" customWidth="1"/>
    <col min="18" max="22" width="9.140625" style="2" hidden="1" customWidth="1"/>
    <col min="23" max="16384" width="9.140625" style="2"/>
  </cols>
  <sheetData>
    <row r="1" spans="1:22" ht="117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2"/>
      <c r="Q1" s="12"/>
      <c r="R1" s="12"/>
      <c r="S1" s="12"/>
      <c r="T1" s="12"/>
      <c r="U1" s="12"/>
      <c r="V1" s="12"/>
    </row>
    <row r="3" spans="1:22" x14ac:dyDescent="0.25">
      <c r="C3" s="3" t="s">
        <v>1</v>
      </c>
      <c r="D3" s="4" t="s">
        <v>2</v>
      </c>
      <c r="E3" s="4" t="s">
        <v>3</v>
      </c>
      <c r="F3" s="4" t="s">
        <v>4</v>
      </c>
      <c r="G3" s="3" t="s">
        <v>5</v>
      </c>
      <c r="J3" s="13" t="s">
        <v>6</v>
      </c>
      <c r="K3" s="3"/>
      <c r="L3" s="3"/>
    </row>
    <row r="4" spans="1:22" x14ac:dyDescent="0.25">
      <c r="C4" s="3" t="s">
        <v>7</v>
      </c>
      <c r="D4" s="4" t="s">
        <v>8</v>
      </c>
      <c r="E4" s="4" t="s">
        <v>9</v>
      </c>
      <c r="F4" s="4" t="s">
        <v>8</v>
      </c>
      <c r="G4" s="3" t="s">
        <v>9</v>
      </c>
      <c r="J4" s="13" t="s">
        <v>10</v>
      </c>
      <c r="K4" s="4" t="s">
        <v>11</v>
      </c>
      <c r="L4" s="4" t="s">
        <v>12</v>
      </c>
      <c r="M4" s="5"/>
      <c r="N4" s="5"/>
    </row>
    <row r="5" spans="1:22" x14ac:dyDescent="0.25">
      <c r="C5" s="4" t="s">
        <v>13</v>
      </c>
      <c r="D5" s="4">
        <v>1</v>
      </c>
      <c r="E5" s="4">
        <v>2</v>
      </c>
      <c r="F5" s="4">
        <v>1</v>
      </c>
      <c r="G5" s="4">
        <v>2</v>
      </c>
      <c r="J5" s="17" t="s">
        <v>14</v>
      </c>
      <c r="K5" s="4">
        <v>180200</v>
      </c>
      <c r="L5" s="4">
        <v>159800</v>
      </c>
      <c r="M5" s="5">
        <f>L5/K5</f>
        <v>0.8867924528301887</v>
      </c>
      <c r="N5" s="5"/>
      <c r="O5" s="5"/>
    </row>
    <row r="6" spans="1:22" x14ac:dyDescent="0.25">
      <c r="C6" s="3" t="s">
        <v>15</v>
      </c>
      <c r="D6" s="4" t="s">
        <v>16</v>
      </c>
      <c r="E6" s="4" t="s">
        <v>17</v>
      </c>
      <c r="F6" s="4" t="s">
        <v>17</v>
      </c>
      <c r="G6" s="4" t="s">
        <v>16</v>
      </c>
      <c r="I6" s="5"/>
      <c r="J6" s="17" t="s">
        <v>18</v>
      </c>
      <c r="K6" s="4">
        <v>165000</v>
      </c>
      <c r="L6" s="4">
        <v>152400</v>
      </c>
      <c r="M6" s="5"/>
      <c r="N6" s="5"/>
      <c r="O6" s="5"/>
    </row>
    <row r="7" spans="1:22" x14ac:dyDescent="0.25">
      <c r="C7" s="4" t="s">
        <v>19</v>
      </c>
      <c r="D7" s="4" t="s">
        <v>14</v>
      </c>
      <c r="E7" s="4" t="s">
        <v>14</v>
      </c>
      <c r="F7" s="4" t="s">
        <v>14</v>
      </c>
      <c r="G7" s="4" t="s">
        <v>20</v>
      </c>
      <c r="J7" s="17" t="s">
        <v>20</v>
      </c>
      <c r="K7" s="4">
        <v>149700</v>
      </c>
      <c r="L7" s="4">
        <v>137800</v>
      </c>
      <c r="M7" s="5"/>
      <c r="N7" s="7">
        <f>K5/K7</f>
        <v>1.2037408149632598</v>
      </c>
    </row>
    <row r="8" spans="1:22" x14ac:dyDescent="0.25">
      <c r="C8" s="4" t="s">
        <v>21</v>
      </c>
      <c r="D8" s="4">
        <v>3</v>
      </c>
      <c r="E8" s="4">
        <v>3</v>
      </c>
      <c r="F8" s="4">
        <v>3</v>
      </c>
      <c r="G8" s="4">
        <v>1</v>
      </c>
      <c r="H8" s="2"/>
      <c r="I8" s="5"/>
    </row>
    <row r="9" spans="1:22" x14ac:dyDescent="0.25">
      <c r="C9" s="3" t="s">
        <v>23</v>
      </c>
      <c r="D9" s="3" t="s">
        <v>24</v>
      </c>
      <c r="E9" s="4">
        <v>145000</v>
      </c>
      <c r="F9" s="4">
        <v>130000</v>
      </c>
      <c r="G9" s="4">
        <v>120000</v>
      </c>
      <c r="H9" s="2"/>
      <c r="I9" s="5"/>
      <c r="J9" s="17" t="s">
        <v>22</v>
      </c>
      <c r="K9" s="4"/>
    </row>
    <row r="10" spans="1:22" x14ac:dyDescent="0.25">
      <c r="C10" s="8" t="s">
        <v>27</v>
      </c>
      <c r="D10" s="4"/>
      <c r="E10" s="4">
        <f>1-0.06</f>
        <v>0.94</v>
      </c>
      <c r="F10" s="4">
        <f>E10</f>
        <v>0.94</v>
      </c>
      <c r="G10" s="4">
        <f>F10</f>
        <v>0.94</v>
      </c>
      <c r="H10" s="2"/>
      <c r="J10" s="13" t="s">
        <v>25</v>
      </c>
      <c r="K10" s="4" t="s">
        <v>26</v>
      </c>
    </row>
    <row r="11" spans="1:22" x14ac:dyDescent="0.25">
      <c r="C11" s="8"/>
      <c r="D11" s="4"/>
      <c r="E11" s="4">
        <f>E9*E10</f>
        <v>136300</v>
      </c>
      <c r="F11" s="4">
        <f t="shared" ref="F11:G11" si="0">F9*F10</f>
        <v>122200</v>
      </c>
      <c r="G11" s="4">
        <f t="shared" si="0"/>
        <v>112800</v>
      </c>
      <c r="I11" s="5"/>
      <c r="J11" s="13" t="s">
        <v>28</v>
      </c>
      <c r="K11" s="3">
        <v>124300</v>
      </c>
    </row>
    <row r="12" spans="1:22" x14ac:dyDescent="0.25">
      <c r="C12" s="8" t="s">
        <v>30</v>
      </c>
      <c r="D12" s="4"/>
      <c r="E12" s="4">
        <f>M5</f>
        <v>0.8867924528301887</v>
      </c>
      <c r="F12" s="4">
        <v>1</v>
      </c>
      <c r="G12" s="4">
        <f>M5</f>
        <v>0.8867924528301887</v>
      </c>
      <c r="H12" s="2"/>
      <c r="J12" s="13" t="s">
        <v>29</v>
      </c>
      <c r="K12" s="3">
        <v>149800</v>
      </c>
      <c r="L12" s="2">
        <f>K13/K12</f>
        <v>1.2510013351134845</v>
      </c>
    </row>
    <row r="13" spans="1:22" x14ac:dyDescent="0.25">
      <c r="C13" s="8"/>
      <c r="D13" s="4"/>
      <c r="E13" s="4">
        <f>E11*E12</f>
        <v>120869.81132075471</v>
      </c>
      <c r="F13" s="4">
        <f t="shared" ref="F13:G13" si="1">F11*F12</f>
        <v>122200</v>
      </c>
      <c r="G13" s="4">
        <f t="shared" si="1"/>
        <v>100030.18867924529</v>
      </c>
      <c r="H13" s="2"/>
      <c r="J13" s="17" t="s">
        <v>31</v>
      </c>
      <c r="K13" s="3">
        <v>187400</v>
      </c>
    </row>
    <row r="14" spans="1:22" x14ac:dyDescent="0.25">
      <c r="C14" s="8" t="s">
        <v>33</v>
      </c>
      <c r="D14" s="4"/>
      <c r="E14" s="4">
        <f>M23</f>
        <v>1.0638297872340425</v>
      </c>
      <c r="F14" s="4">
        <v>1</v>
      </c>
      <c r="G14" s="4">
        <f>M23</f>
        <v>1.0638297872340425</v>
      </c>
      <c r="I14" s="6"/>
    </row>
    <row r="15" spans="1:22" x14ac:dyDescent="0.25">
      <c r="C15" s="8"/>
      <c r="D15" s="4"/>
      <c r="E15" s="4">
        <f>E13*E14</f>
        <v>128584.90566037735</v>
      </c>
      <c r="F15" s="4">
        <f t="shared" ref="F15:G15" si="2">F13*F14</f>
        <v>122200</v>
      </c>
      <c r="G15" s="4">
        <f t="shared" si="2"/>
        <v>106415.09433962264</v>
      </c>
      <c r="I15" s="6"/>
      <c r="J15" s="17" t="s">
        <v>32</v>
      </c>
      <c r="K15" s="3"/>
      <c r="L15" s="3"/>
    </row>
    <row r="16" spans="1:22" x14ac:dyDescent="0.25">
      <c r="C16" s="8" t="s">
        <v>37</v>
      </c>
      <c r="D16" s="4"/>
      <c r="E16" s="4">
        <f>L12</f>
        <v>1.2510013351134845</v>
      </c>
      <c r="F16" s="4">
        <f>L12</f>
        <v>1.2510013351134845</v>
      </c>
      <c r="G16" s="4">
        <v>1</v>
      </c>
      <c r="H16" s="2"/>
      <c r="J16" s="17" t="s">
        <v>34</v>
      </c>
      <c r="K16" s="4" t="s">
        <v>35</v>
      </c>
      <c r="L16" s="3"/>
    </row>
    <row r="17" spans="3:13" x14ac:dyDescent="0.25">
      <c r="C17" s="8"/>
      <c r="D17" s="4"/>
      <c r="E17" s="4">
        <f>E15*E16</f>
        <v>160859.88865657352</v>
      </c>
      <c r="F17" s="4">
        <f t="shared" ref="F17:G17" si="3">F15*F16</f>
        <v>152872.36315086781</v>
      </c>
      <c r="G17" s="4">
        <f t="shared" si="3"/>
        <v>106415.09433962264</v>
      </c>
      <c r="H17" s="2"/>
      <c r="J17" s="17" t="s">
        <v>36</v>
      </c>
      <c r="K17" s="13">
        <v>-0.15</v>
      </c>
      <c r="L17" s="3">
        <f>L18*0.85</f>
        <v>0.748</v>
      </c>
      <c r="M17" s="2">
        <f>L19/L17</f>
        <v>1.3368983957219251</v>
      </c>
    </row>
    <row r="18" spans="3:13" x14ac:dyDescent="0.25">
      <c r="C18" s="8" t="s">
        <v>40</v>
      </c>
      <c r="D18" s="4"/>
      <c r="E18" s="4">
        <v>1</v>
      </c>
      <c r="F18" s="4">
        <v>1</v>
      </c>
      <c r="G18" s="4">
        <f>N7</f>
        <v>1.2037408149632598</v>
      </c>
      <c r="J18" s="13" t="s">
        <v>38</v>
      </c>
      <c r="K18" s="3">
        <v>-0.12</v>
      </c>
      <c r="L18" s="3">
        <v>0.88</v>
      </c>
    </row>
    <row r="19" spans="3:13" x14ac:dyDescent="0.25">
      <c r="C19" s="8"/>
      <c r="D19" s="4"/>
      <c r="E19" s="4">
        <f>E17*E18</f>
        <v>160859.88865657352</v>
      </c>
      <c r="F19" s="4">
        <f t="shared" ref="F19:G19" si="4">F17*F18</f>
        <v>152872.36315086781</v>
      </c>
      <c r="G19" s="4">
        <f t="shared" si="4"/>
        <v>128096.19238476953</v>
      </c>
      <c r="J19" s="13" t="s">
        <v>39</v>
      </c>
      <c r="K19" s="3">
        <v>0</v>
      </c>
      <c r="L19" s="3">
        <v>1</v>
      </c>
    </row>
    <row r="20" spans="3:13" x14ac:dyDescent="0.25">
      <c r="C20" s="8" t="s">
        <v>43</v>
      </c>
      <c r="D20" s="4"/>
      <c r="E20" s="4">
        <v>1</v>
      </c>
      <c r="F20" s="4">
        <v>1</v>
      </c>
      <c r="G20" s="4">
        <f>M17</f>
        <v>1.3368983957219251</v>
      </c>
      <c r="H20" s="2"/>
    </row>
    <row r="21" spans="3:13" x14ac:dyDescent="0.25">
      <c r="C21" s="4"/>
      <c r="D21" s="4"/>
      <c r="E21" s="4">
        <f>E19*E20</f>
        <v>160859.88865657352</v>
      </c>
      <c r="F21" s="4">
        <f t="shared" ref="F21:G21" si="5">F19*F20</f>
        <v>152872.36315086781</v>
      </c>
      <c r="G21" s="4">
        <f t="shared" si="5"/>
        <v>171251.59409728547</v>
      </c>
      <c r="H21" s="2"/>
      <c r="J21" s="6" t="s">
        <v>41</v>
      </c>
    </row>
    <row r="22" spans="3:13" x14ac:dyDescent="0.25">
      <c r="C22" s="4"/>
      <c r="D22" s="2"/>
      <c r="E22" s="9">
        <f>SUM(E21:G21)/3</f>
        <v>161661.28196824229</v>
      </c>
      <c r="F22" s="10"/>
      <c r="G22" s="11"/>
      <c r="I22" s="5"/>
      <c r="J22" s="13" t="s">
        <v>13</v>
      </c>
      <c r="K22" s="3" t="s">
        <v>42</v>
      </c>
      <c r="L22" s="3"/>
    </row>
    <row r="23" spans="3:13" x14ac:dyDescent="0.25">
      <c r="C23" s="3"/>
      <c r="D23" s="15">
        <v>58</v>
      </c>
      <c r="E23" s="14">
        <f>D23*E22</f>
        <v>9376354.3541580532</v>
      </c>
      <c r="F23" s="14"/>
      <c r="G23" s="14"/>
      <c r="H23" s="2"/>
      <c r="I23" s="6"/>
      <c r="J23" s="13">
        <v>1</v>
      </c>
      <c r="K23" s="3">
        <v>0</v>
      </c>
      <c r="L23" s="3">
        <v>1</v>
      </c>
      <c r="M23" s="2">
        <f>L23/L24</f>
        <v>1.0638297872340425</v>
      </c>
    </row>
    <row r="24" spans="3:13" x14ac:dyDescent="0.25">
      <c r="C24" s="3"/>
      <c r="D24" s="16"/>
      <c r="E24" s="9">
        <f>ROUND(E23,-4)</f>
        <v>9380000</v>
      </c>
      <c r="F24" s="10"/>
      <c r="G24" s="11"/>
      <c r="H24" s="2"/>
      <c r="J24" s="17">
        <v>2</v>
      </c>
      <c r="K24" s="3">
        <v>-0.06</v>
      </c>
      <c r="L24" s="3">
        <v>0.94</v>
      </c>
    </row>
    <row r="25" spans="3:13" x14ac:dyDescent="0.25">
      <c r="G25" s="2"/>
      <c r="H25" s="2"/>
      <c r="J25" s="17">
        <v>3</v>
      </c>
      <c r="K25" s="3">
        <v>-0.14000000000000001</v>
      </c>
      <c r="L25" s="3">
        <v>0.86</v>
      </c>
    </row>
    <row r="26" spans="3:13" x14ac:dyDescent="0.25">
      <c r="G26" s="2"/>
      <c r="H26" s="2"/>
    </row>
    <row r="27" spans="3:13" x14ac:dyDescent="0.25">
      <c r="G27" s="2"/>
    </row>
  </sheetData>
  <mergeCells count="5">
    <mergeCell ref="E22:G22"/>
    <mergeCell ref="E23:G23"/>
    <mergeCell ref="A1:N1"/>
    <mergeCell ref="E24:G24"/>
    <mergeCell ref="D23:D2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2024-05-30T06:57:57Z</dcterms:created>
  <dcterms:modified xsi:type="dcterms:W3CDTF">2024-05-30T07:03:59Z</dcterms:modified>
</cp:coreProperties>
</file>