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talia Kirshina\Documents\NK\Appraise\Квал Экзамен\Бизнес\"/>
    </mc:Choice>
  </mc:AlternateContent>
  <xr:revisionPtr revIDLastSave="0" documentId="8_{D28DE5B4-268C-4F7F-BC46-71D5F5826EE9}" xr6:coauthVersionLast="46" xr6:coauthVersionMax="46" xr10:uidLastSave="{00000000-0000-0000-0000-000000000000}"/>
  <bookViews>
    <workbookView xWindow="-120" yWindow="-120" windowWidth="29040" windowHeight="15840" xr2:uid="{DCA9027A-1312-42CD-845D-230F21FC7E58}"/>
  </bookViews>
  <sheets>
    <sheet name="3_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F29" i="1" s="1"/>
  <c r="I23" i="1"/>
  <c r="I24" i="1" s="1"/>
  <c r="H23" i="1"/>
  <c r="H24" i="1" s="1"/>
  <c r="F30" i="1" s="1"/>
  <c r="F31" i="1" l="1"/>
  <c r="F32" i="1" s="1"/>
</calcChain>
</file>

<file path=xl/sharedStrings.xml><?xml version="1.0" encoding="utf-8"?>
<sst xmlns="http://schemas.openxmlformats.org/spreadsheetml/2006/main" count="30" uniqueCount="29">
  <si>
    <t>ДАТА ОЦЕНКИ</t>
  </si>
  <si>
    <t>EV/EBITTDA</t>
  </si>
  <si>
    <t>ПЛАТЕЖ</t>
  </si>
  <si>
    <t>D/E</t>
  </si>
  <si>
    <t>ДОЛГ</t>
  </si>
  <si>
    <t xml:space="preserve">EV=Mcap+NetDebit </t>
  </si>
  <si>
    <t>РЫН СТАВКА %</t>
  </si>
  <si>
    <t>ПРОЦЕНТЫ</t>
  </si>
  <si>
    <t>Mcap= EV - NetDebt = EV + ДенСр - Debt</t>
  </si>
  <si>
    <t>EBIT</t>
  </si>
  <si>
    <t>выплаты</t>
  </si>
  <si>
    <t>AM</t>
  </si>
  <si>
    <t>тек стоимость</t>
  </si>
  <si>
    <t>Debt</t>
  </si>
  <si>
    <t>EBITDA</t>
  </si>
  <si>
    <t>в 16 выплаты 9,9</t>
  </si>
  <si>
    <t>ДС</t>
  </si>
  <si>
    <t>в 17 выплаты 90 + 9,9 = 99,9</t>
  </si>
  <si>
    <t>БАЛ СТ ДОЛГА</t>
  </si>
  <si>
    <t>ПОГАШЕН В 2017</t>
  </si>
  <si>
    <t>% КРЕДИТ</t>
  </si>
  <si>
    <t>Дисконтируем  по рыночной ставке по кредитам 10%, находим текущую стоимость долга</t>
  </si>
  <si>
    <t>EV</t>
  </si>
  <si>
    <t>EV=EBITDA x 8</t>
  </si>
  <si>
    <t>9,9*(1/1,1)+99,9*(1/1,1^2)=9+82,6=91,6</t>
  </si>
  <si>
    <t>Mcap=2 560 + 23 - 91,6 = 2 491,4</t>
  </si>
  <si>
    <t>Mcap</t>
  </si>
  <si>
    <t>10% пакет</t>
  </si>
  <si>
    <t>2 491,4 * 10% = 249,14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</si>
</sst>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164" fontId="0" fillId="0" borderId="0" xfId="1" applyFont="1"/>
    <xf numFmtId="9" fontId="0" fillId="0" borderId="0" xfId="0" applyNumberFormat="1"/>
    <xf numFmtId="0" fontId="2" fillId="0" borderId="0" xfId="0" applyFont="1"/>
    <xf numFmtId="164" fontId="2" fillId="0" borderId="0" xfId="1" applyFont="1"/>
    <xf numFmtId="164" fontId="2" fillId="0" borderId="0" xfId="0" applyNumberFormat="1" applyFont="1"/>
    <xf numFmtId="9" fontId="2" fillId="2" borderId="0" xfId="0" applyNumberFormat="1" applyFont="1" applyFill="1"/>
    <xf numFmtId="164" fontId="2" fillId="2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13596</xdr:colOff>
      <xdr:row>17</xdr:row>
      <xdr:rowOff>12700</xdr:rowOff>
    </xdr:to>
    <xdr:pic>
      <xdr:nvPicPr>
        <xdr:cNvPr id="2" name="Рисунок 1" descr="Вырезка экрана">
          <a:extLst>
            <a:ext uri="{FF2B5EF4-FFF2-40B4-BE49-F238E27FC236}">
              <a16:creationId xmlns:a16="http://schemas.microsoft.com/office/drawing/2014/main" id="{2FB8E5FC-9409-4F35-9B2A-355FBBCDE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33646" cy="325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7F1A1-9458-40D6-8BA7-285CFC380DF6}">
  <dimension ref="C19:K32"/>
  <sheetViews>
    <sheetView tabSelected="1" workbookViewId="0">
      <selection activeCell="H35" sqref="H35"/>
    </sheetView>
  </sheetViews>
  <sheetFormatPr defaultRowHeight="15" x14ac:dyDescent="0.25"/>
  <cols>
    <col min="3" max="3" width="13.7109375" bestFit="1" customWidth="1"/>
    <col min="4" max="4" width="9.85546875" bestFit="1" customWidth="1"/>
    <col min="6" max="6" width="14.42578125" customWidth="1"/>
  </cols>
  <sheetData>
    <row r="19" spans="3:11" x14ac:dyDescent="0.25">
      <c r="C19" t="s">
        <v>0</v>
      </c>
      <c r="D19" s="1">
        <v>42370</v>
      </c>
    </row>
    <row r="20" spans="3:11" x14ac:dyDescent="0.25">
      <c r="C20" t="s">
        <v>1</v>
      </c>
      <c r="D20">
        <v>8</v>
      </c>
      <c r="G20" t="s">
        <v>2</v>
      </c>
      <c r="H20">
        <v>16</v>
      </c>
      <c r="I20">
        <v>17</v>
      </c>
    </row>
    <row r="21" spans="3:11" x14ac:dyDescent="0.25">
      <c r="C21" t="s">
        <v>3</v>
      </c>
      <c r="D21">
        <v>0.12</v>
      </c>
      <c r="G21" t="s">
        <v>4</v>
      </c>
      <c r="H21" s="2">
        <v>0</v>
      </c>
      <c r="I21" s="2">
        <v>90</v>
      </c>
      <c r="K21" t="s">
        <v>5</v>
      </c>
    </row>
    <row r="22" spans="3:11" x14ac:dyDescent="0.25">
      <c r="C22" t="s">
        <v>6</v>
      </c>
      <c r="D22" s="3">
        <v>0.1</v>
      </c>
      <c r="G22" t="s">
        <v>7</v>
      </c>
      <c r="H22" s="2">
        <v>9.9</v>
      </c>
      <c r="I22" s="2">
        <v>9.9</v>
      </c>
      <c r="K22" t="s">
        <v>8</v>
      </c>
    </row>
    <row r="23" spans="3:11" x14ac:dyDescent="0.25">
      <c r="C23" t="s">
        <v>9</v>
      </c>
      <c r="D23">
        <v>300</v>
      </c>
      <c r="G23" s="4" t="s">
        <v>10</v>
      </c>
      <c r="H23" s="5">
        <f>H21+H22</f>
        <v>9.9</v>
      </c>
      <c r="I23" s="5">
        <f>I21+I22</f>
        <v>99.9</v>
      </c>
    </row>
    <row r="24" spans="3:11" x14ac:dyDescent="0.25">
      <c r="C24" t="s">
        <v>11</v>
      </c>
      <c r="D24">
        <v>20</v>
      </c>
      <c r="G24" s="4" t="s">
        <v>12</v>
      </c>
      <c r="H24" s="5">
        <f>H23*1/(1+D22)</f>
        <v>9</v>
      </c>
      <c r="I24" s="5">
        <f>I23*(1/(1+D22)^2)</f>
        <v>82.56198347107437</v>
      </c>
      <c r="K24" t="s">
        <v>13</v>
      </c>
    </row>
    <row r="25" spans="3:11" x14ac:dyDescent="0.25">
      <c r="C25" s="4" t="s">
        <v>14</v>
      </c>
      <c r="D25" s="4">
        <f>D23+D24</f>
        <v>320</v>
      </c>
      <c r="K25" t="s">
        <v>15</v>
      </c>
    </row>
    <row r="26" spans="3:11" x14ac:dyDescent="0.25">
      <c r="C26" t="s">
        <v>16</v>
      </c>
      <c r="D26">
        <v>23</v>
      </c>
      <c r="K26" t="s">
        <v>17</v>
      </c>
    </row>
    <row r="27" spans="3:11" x14ac:dyDescent="0.25">
      <c r="C27" t="s">
        <v>18</v>
      </c>
      <c r="D27">
        <v>90</v>
      </c>
      <c r="E27" t="s">
        <v>19</v>
      </c>
    </row>
    <row r="28" spans="3:11" x14ac:dyDescent="0.25">
      <c r="C28" t="s">
        <v>20</v>
      </c>
      <c r="D28" s="3">
        <v>0.11</v>
      </c>
      <c r="K28" t="s">
        <v>21</v>
      </c>
    </row>
    <row r="29" spans="3:11" x14ac:dyDescent="0.25">
      <c r="E29" s="4" t="s">
        <v>22</v>
      </c>
      <c r="F29" s="4">
        <f>D25*D20</f>
        <v>2560</v>
      </c>
      <c r="G29" s="4" t="s">
        <v>23</v>
      </c>
      <c r="K29" t="s">
        <v>24</v>
      </c>
    </row>
    <row r="30" spans="3:11" x14ac:dyDescent="0.25">
      <c r="E30" s="4" t="s">
        <v>13</v>
      </c>
      <c r="F30" s="6">
        <f>H24+I24</f>
        <v>91.56198347107437</v>
      </c>
      <c r="K30" t="s">
        <v>25</v>
      </c>
    </row>
    <row r="31" spans="3:11" x14ac:dyDescent="0.25">
      <c r="E31" s="4" t="s">
        <v>26</v>
      </c>
      <c r="F31" s="6">
        <f>F29+D26-F30</f>
        <v>2491.4380165289258</v>
      </c>
      <c r="K31" t="s">
        <v>27</v>
      </c>
    </row>
    <row r="32" spans="3:11" x14ac:dyDescent="0.25">
      <c r="E32" s="7">
        <v>0.1</v>
      </c>
      <c r="F32" s="8">
        <f>F31*E32</f>
        <v>249.14380165289259</v>
      </c>
      <c r="K32" t="s">
        <v>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Kirshina</dc:creator>
  <cp:lastModifiedBy>Natalia Kirshina</cp:lastModifiedBy>
  <dcterms:created xsi:type="dcterms:W3CDTF">2021-04-30T17:12:48Z</dcterms:created>
  <dcterms:modified xsi:type="dcterms:W3CDTF">2021-04-30T17:13:13Z</dcterms:modified>
</cp:coreProperties>
</file>