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9140" windowHeight="71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1" l="1"/>
  <c r="I11" i="1"/>
  <c r="I9" i="1"/>
  <c r="H9" i="1"/>
  <c r="H11" i="1" s="1"/>
  <c r="G9" i="1"/>
  <c r="G11" i="1" s="1"/>
  <c r="H7" i="1"/>
  <c r="H12" i="1" s="1"/>
  <c r="H15" i="1" s="1"/>
  <c r="G7" i="1"/>
  <c r="I5" i="1"/>
  <c r="I7" i="1" s="1"/>
  <c r="I12" i="1" s="1"/>
  <c r="I15" i="1" s="1"/>
  <c r="H5" i="1"/>
  <c r="G5" i="1"/>
  <c r="D3" i="1"/>
  <c r="D5" i="1" s="1"/>
  <c r="G12" i="1" l="1"/>
  <c r="G15" i="1" s="1"/>
  <c r="F15" i="1" s="1"/>
  <c r="F17" i="1" s="1"/>
</calcChain>
</file>

<file path=xl/sharedStrings.xml><?xml version="1.0" encoding="utf-8"?>
<sst xmlns="http://schemas.openxmlformats.org/spreadsheetml/2006/main" count="12" uniqueCount="12">
  <si>
    <t>5.2.3.22. 4 балла.
Рыночная стоимость линии 400 000 руб. Количество производимой продукции 880 штук. Выручка от реализации за штуку 2850 руб., затраты на производство 1 шт. 1650 руб., ставка дисконтирования 15%, безрисковая 9%, эффективный возраст 9 лет, нормативный срок службы 12 лет. Норма возврата капитала по методу Хоскольда. Согласно проведенным исследованиям, линия еще может проработать 3 года. По истечению этого срока линия будет сдана на утилизацию за 600 000 руб. в ценах на дату утилизации. Определить сумму постоянных затрат в руб. Дисконтирование на период функционирования линии производить по состоянию на середину периода. Ежегодный прирост цен составляет 2%.</t>
  </si>
  <si>
    <t>рс</t>
  </si>
  <si>
    <t>нв</t>
  </si>
  <si>
    <t>нд</t>
  </si>
  <si>
    <t>кк</t>
  </si>
  <si>
    <t>доход</t>
  </si>
  <si>
    <t>доход с ростом цен</t>
  </si>
  <si>
    <t xml:space="preserve">переменные расходы </t>
  </si>
  <si>
    <t>переменные расходы с ростом цен</t>
  </si>
  <si>
    <t>чод с постоянными расходами</t>
  </si>
  <si>
    <t>РС с постоянными расходами</t>
  </si>
  <si>
    <t>3027318-400000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</si>
</sst>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4" fontId="0" fillId="2" borderId="1" xfId="0" applyNumberFormat="1" applyFill="1" applyBorder="1" applyAlignment="1">
      <alignment horizontal="left" vertical="top" wrapText="1"/>
    </xf>
    <xf numFmtId="4" fontId="0" fillId="2" borderId="2" xfId="0" applyNumberForma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9" fontId="0" fillId="0" borderId="3" xfId="1" applyFont="1" applyBorder="1" applyAlignment="1">
      <alignment horizont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4" xfId="0" applyNumberFormat="1" applyBorder="1" applyAlignment="1">
      <alignment horizontal="right" wrapText="1"/>
    </xf>
    <xf numFmtId="4" fontId="3" fillId="0" borderId="0" xfId="0" applyNumberFormat="1" applyFon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9" fontId="0" fillId="0" borderId="0" xfId="1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 wrapText="1"/>
    </xf>
    <xf numFmtId="9" fontId="0" fillId="0" borderId="0" xfId="1" applyFont="1" applyBorder="1" applyAlignment="1">
      <alignment wrapText="1"/>
    </xf>
    <xf numFmtId="4" fontId="0" fillId="0" borderId="6" xfId="0" applyNumberFormat="1" applyBorder="1" applyAlignment="1">
      <alignment horizontal="center" wrapText="1"/>
    </xf>
    <xf numFmtId="9" fontId="0" fillId="0" borderId="7" xfId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7" xfId="0" applyNumberForma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3" fontId="0" fillId="0" borderId="7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wrapText="1"/>
    </xf>
    <xf numFmtId="3" fontId="0" fillId="0" borderId="0" xfId="0" applyNumberFormat="1" applyBorder="1" applyAlignment="1">
      <alignment horizontal="center" wrapText="1"/>
    </xf>
    <xf numFmtId="0" fontId="0" fillId="3" borderId="0" xfId="0" applyFill="1" applyBorder="1" applyAlignment="1">
      <alignment horizontal="left"/>
    </xf>
    <xf numFmtId="3" fontId="0" fillId="0" borderId="0" xfId="0" applyNumberForma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B5" sqref="B5"/>
    </sheetView>
  </sheetViews>
  <sheetFormatPr defaultRowHeight="14.4" x14ac:dyDescent="0.3"/>
  <cols>
    <col min="2" max="2" width="18.21875" customWidth="1"/>
    <col min="6" max="6" width="14.6640625" customWidth="1"/>
  </cols>
  <sheetData>
    <row r="1" spans="1:12" ht="109.8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3">
      <c r="A2" s="12" t="s">
        <v>1</v>
      </c>
      <c r="B2" s="5">
        <v>400000</v>
      </c>
      <c r="C2" s="6"/>
      <c r="D2" s="7">
        <v>3</v>
      </c>
      <c r="E2" s="8">
        <v>0.09</v>
      </c>
      <c r="F2" s="5"/>
      <c r="G2" s="9">
        <v>0</v>
      </c>
      <c r="H2" s="9">
        <v>1</v>
      </c>
      <c r="I2" s="9">
        <v>2</v>
      </c>
      <c r="J2" s="10"/>
      <c r="K2" s="10"/>
      <c r="L2" s="11"/>
    </row>
    <row r="3" spans="1:12" x14ac:dyDescent="0.3">
      <c r="A3" s="12"/>
      <c r="B3" s="13"/>
      <c r="C3" s="14" t="s">
        <v>2</v>
      </c>
      <c r="D3" s="15">
        <f>PMT(E2,D2,,-1)</f>
        <v>0.3050547573289405</v>
      </c>
      <c r="E3" s="16"/>
      <c r="F3" s="9"/>
      <c r="G3" s="9">
        <v>880</v>
      </c>
      <c r="H3" s="9">
        <v>880</v>
      </c>
      <c r="I3" s="9">
        <v>880</v>
      </c>
      <c r="J3" s="10"/>
      <c r="K3" s="10"/>
      <c r="L3" s="11"/>
    </row>
    <row r="4" spans="1:12" x14ac:dyDescent="0.3">
      <c r="A4" s="12"/>
      <c r="B4" s="5"/>
      <c r="C4" s="14" t="s">
        <v>3</v>
      </c>
      <c r="D4" s="17">
        <v>0.15</v>
      </c>
      <c r="E4" s="16"/>
      <c r="F4" s="9"/>
      <c r="G4" s="9">
        <v>2850</v>
      </c>
      <c r="H4" s="9">
        <v>2850</v>
      </c>
      <c r="I4" s="9">
        <v>2850</v>
      </c>
      <c r="J4" s="18"/>
      <c r="K4" s="10"/>
      <c r="L4" s="11"/>
    </row>
    <row r="5" spans="1:12" ht="15" thickBot="1" x14ac:dyDescent="0.35">
      <c r="A5" s="12"/>
      <c r="B5" s="5"/>
      <c r="C5" s="19" t="s">
        <v>4</v>
      </c>
      <c r="D5" s="20">
        <f>D3+D4</f>
        <v>0.45505475732894052</v>
      </c>
      <c r="E5" s="21"/>
      <c r="F5" s="9" t="s">
        <v>5</v>
      </c>
      <c r="G5" s="9">
        <f>G4*G3</f>
        <v>2508000</v>
      </c>
      <c r="H5" s="9">
        <f t="shared" ref="H5:I5" si="0">H4*H3</f>
        <v>2508000</v>
      </c>
      <c r="I5" s="9">
        <f t="shared" si="0"/>
        <v>2508000</v>
      </c>
      <c r="J5" s="9"/>
      <c r="K5" s="10"/>
      <c r="L5" s="11"/>
    </row>
    <row r="6" spans="1:12" x14ac:dyDescent="0.3">
      <c r="A6" s="4"/>
      <c r="B6" s="10"/>
      <c r="C6" s="10"/>
      <c r="D6" s="9"/>
      <c r="E6" s="9"/>
      <c r="F6" s="9"/>
      <c r="G6" s="17">
        <v>0.02</v>
      </c>
      <c r="H6" s="17">
        <v>0.02</v>
      </c>
      <c r="I6" s="17">
        <v>0.02</v>
      </c>
      <c r="J6" s="9"/>
      <c r="K6" s="10"/>
      <c r="L6" s="11"/>
    </row>
    <row r="7" spans="1:12" ht="18.600000000000001" customHeight="1" x14ac:dyDescent="0.3">
      <c r="A7" s="4"/>
      <c r="B7" s="10"/>
      <c r="C7" s="10"/>
      <c r="D7" s="34" t="s">
        <v>6</v>
      </c>
      <c r="E7" s="34"/>
      <c r="F7" s="34"/>
      <c r="G7" s="22">
        <f>FV(G6,G2,,-G5)</f>
        <v>2508000</v>
      </c>
      <c r="H7" s="22">
        <f t="shared" ref="H7:I7" si="1">FV(H6,H2,,-H5)</f>
        <v>2558160</v>
      </c>
      <c r="I7" s="22">
        <f t="shared" si="1"/>
        <v>2609323.2000000002</v>
      </c>
      <c r="J7" s="9"/>
      <c r="K7" s="10"/>
      <c r="L7" s="11"/>
    </row>
    <row r="8" spans="1:12" x14ac:dyDescent="0.3">
      <c r="A8" s="4"/>
      <c r="B8" s="10"/>
      <c r="C8" s="10"/>
      <c r="D8" s="9"/>
      <c r="E8" s="9"/>
      <c r="F8" s="9"/>
      <c r="G8" s="9">
        <v>1650</v>
      </c>
      <c r="H8" s="9">
        <v>1650</v>
      </c>
      <c r="I8" s="9">
        <v>1650</v>
      </c>
      <c r="J8" s="9"/>
      <c r="K8" s="10"/>
      <c r="L8" s="11"/>
    </row>
    <row r="9" spans="1:12" x14ac:dyDescent="0.3">
      <c r="A9" s="4"/>
      <c r="B9" s="10"/>
      <c r="C9" s="10"/>
      <c r="D9" s="34" t="s">
        <v>7</v>
      </c>
      <c r="E9" s="34"/>
      <c r="F9" s="34"/>
      <c r="G9" s="9">
        <f>G8*G3</f>
        <v>1452000</v>
      </c>
      <c r="H9" s="9">
        <f t="shared" ref="H9:I9" si="2">H8*H3</f>
        <v>1452000</v>
      </c>
      <c r="I9" s="9">
        <f t="shared" si="2"/>
        <v>1452000</v>
      </c>
      <c r="J9" s="9"/>
      <c r="K9" s="10"/>
      <c r="L9" s="11"/>
    </row>
    <row r="10" spans="1:12" x14ac:dyDescent="0.3">
      <c r="A10" s="4"/>
      <c r="B10" s="10"/>
      <c r="C10" s="10"/>
      <c r="D10" s="9"/>
      <c r="E10" s="9"/>
      <c r="F10" s="9"/>
      <c r="G10" s="17">
        <v>0.02</v>
      </c>
      <c r="H10" s="17">
        <v>0.02</v>
      </c>
      <c r="I10" s="17">
        <v>0.02</v>
      </c>
      <c r="J10" s="9"/>
      <c r="K10" s="10"/>
      <c r="L10" s="11"/>
    </row>
    <row r="11" spans="1:12" x14ac:dyDescent="0.3">
      <c r="A11" s="4"/>
      <c r="B11" s="10"/>
      <c r="C11" s="10"/>
      <c r="D11" s="34" t="s">
        <v>8</v>
      </c>
      <c r="E11" s="34"/>
      <c r="F11" s="34"/>
      <c r="G11" s="22">
        <f>FV(G10,G2,,-G9)</f>
        <v>1452000</v>
      </c>
      <c r="H11" s="22">
        <f t="shared" ref="H11:I11" si="3">FV(H10,H2,,-H9)</f>
        <v>1481040</v>
      </c>
      <c r="I11" s="22">
        <f t="shared" si="3"/>
        <v>1510660.8</v>
      </c>
      <c r="J11" s="9"/>
      <c r="K11" s="10"/>
      <c r="L11" s="11"/>
    </row>
    <row r="12" spans="1:12" x14ac:dyDescent="0.3">
      <c r="A12" s="4"/>
      <c r="B12" s="10"/>
      <c r="C12" s="10"/>
      <c r="D12" s="34" t="s">
        <v>9</v>
      </c>
      <c r="E12" s="34"/>
      <c r="F12" s="34"/>
      <c r="G12" s="23">
        <f>G7-G11</f>
        <v>1056000</v>
      </c>
      <c r="H12" s="23">
        <f t="shared" ref="H12:I12" si="4">H7-H11</f>
        <v>1077120</v>
      </c>
      <c r="I12" s="23">
        <f t="shared" si="4"/>
        <v>1098662.4000000001</v>
      </c>
      <c r="J12" s="9">
        <v>600000</v>
      </c>
      <c r="K12" s="10"/>
      <c r="L12" s="11"/>
    </row>
    <row r="13" spans="1:12" x14ac:dyDescent="0.3">
      <c r="A13" s="4"/>
      <c r="B13" s="23"/>
      <c r="C13" s="23"/>
      <c r="D13" s="23"/>
      <c r="E13" s="9"/>
      <c r="F13" s="9"/>
      <c r="G13" s="24">
        <v>0.5</v>
      </c>
      <c r="H13" s="24">
        <v>1.5</v>
      </c>
      <c r="I13" s="24">
        <v>2.5</v>
      </c>
      <c r="J13" s="24">
        <v>3</v>
      </c>
      <c r="K13" s="10"/>
      <c r="L13" s="11"/>
    </row>
    <row r="14" spans="1:12" x14ac:dyDescent="0.3">
      <c r="A14" s="4"/>
      <c r="B14" s="10"/>
      <c r="C14" s="10"/>
      <c r="D14" s="9"/>
      <c r="E14" s="9"/>
      <c r="F14" s="9"/>
      <c r="G14" s="17">
        <v>0.15</v>
      </c>
      <c r="H14" s="17">
        <v>0.15</v>
      </c>
      <c r="I14" s="17">
        <v>0.15</v>
      </c>
      <c r="J14" s="17">
        <v>0.15</v>
      </c>
      <c r="K14" s="10"/>
      <c r="L14" s="11"/>
    </row>
    <row r="15" spans="1:12" x14ac:dyDescent="0.3">
      <c r="A15" s="4"/>
      <c r="B15" s="24"/>
      <c r="C15" s="25" t="s">
        <v>10</v>
      </c>
      <c r="D15" s="25"/>
      <c r="E15" s="25"/>
      <c r="F15" s="32">
        <f>SUM(G15:J15)</f>
        <v>3027318.3606603374</v>
      </c>
      <c r="G15" s="9">
        <f>PV(G14,G13,,-G12)</f>
        <v>984725.07750177127</v>
      </c>
      <c r="H15" s="9">
        <f t="shared" ref="H15:J15" si="5">PV(H14,H13,,-H12)</f>
        <v>873408.32961026684</v>
      </c>
      <c r="I15" s="9">
        <f t="shared" si="5"/>
        <v>774675.21408910642</v>
      </c>
      <c r="J15" s="9">
        <f t="shared" si="5"/>
        <v>394509.73945919302</v>
      </c>
      <c r="K15" s="10"/>
      <c r="L15" s="11"/>
    </row>
    <row r="16" spans="1:12" x14ac:dyDescent="0.3">
      <c r="A16" s="4"/>
      <c r="B16" s="17"/>
      <c r="C16" s="17"/>
      <c r="D16" s="17"/>
      <c r="E16" s="5"/>
      <c r="F16" s="33" t="s">
        <v>11</v>
      </c>
      <c r="G16" s="33"/>
      <c r="H16" s="9"/>
      <c r="I16" s="9"/>
      <c r="J16" s="9"/>
      <c r="K16" s="10"/>
      <c r="L16" s="11"/>
    </row>
    <row r="17" spans="1:12" ht="15" thickBot="1" x14ac:dyDescent="0.35">
      <c r="A17" s="26"/>
      <c r="B17" s="27"/>
      <c r="C17" s="27"/>
      <c r="D17" s="27"/>
      <c r="E17" s="28"/>
      <c r="F17" s="29">
        <f>F15-B2</f>
        <v>2627318.3606603374</v>
      </c>
      <c r="G17" s="30"/>
      <c r="H17" s="30"/>
      <c r="I17" s="30"/>
      <c r="J17" s="30"/>
      <c r="K17" s="27"/>
      <c r="L17" s="31"/>
    </row>
  </sheetData>
  <mergeCells count="7">
    <mergeCell ref="A1:L1"/>
    <mergeCell ref="C15:E15"/>
    <mergeCell ref="F16:G16"/>
    <mergeCell ref="D7:F7"/>
    <mergeCell ref="D9:F9"/>
    <mergeCell ref="D11:F11"/>
    <mergeCell ref="D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2021-05-05T18:32:31Z</dcterms:created>
  <dcterms:modified xsi:type="dcterms:W3CDTF">2021-05-05T18:34:17Z</dcterms:modified>
</cp:coreProperties>
</file>