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CD7BA6C-D13B-45A6-9276-DA852487F447}" xr6:coauthVersionLast="47" xr6:coauthVersionMax="47" xr10:uidLastSave="{00000000-0000-0000-0000-000000000000}"/>
  <bookViews>
    <workbookView xWindow="28680" yWindow="-120" windowWidth="29040" windowHeight="15720" xr2:uid="{05A5FF54-FC57-4689-8F5C-3131FA430CA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G32" i="1" s="1"/>
  <c r="G23" i="1"/>
  <c r="G22" i="1"/>
  <c r="G24" i="1" s="1"/>
  <c r="G20" i="1"/>
  <c r="G26" i="1" s="1"/>
  <c r="G30" i="1" s="1"/>
  <c r="G17" i="1"/>
  <c r="G16" i="1"/>
  <c r="G18" i="1" s="1"/>
</calcChain>
</file>

<file path=xl/sharedStrings.xml><?xml version="1.0" encoding="utf-8"?>
<sst xmlns="http://schemas.openxmlformats.org/spreadsheetml/2006/main" count="26" uniqueCount="19">
  <si>
    <t>пвс</t>
  </si>
  <si>
    <t>без ндс</t>
  </si>
  <si>
    <t>произв</t>
  </si>
  <si>
    <t>физ</t>
  </si>
  <si>
    <t>цена</t>
  </si>
  <si>
    <t>с ндс</t>
  </si>
  <si>
    <t>рс</t>
  </si>
  <si>
    <t>перем</t>
  </si>
  <si>
    <t>пост</t>
  </si>
  <si>
    <t>пвд</t>
  </si>
  <si>
    <t>эфф</t>
  </si>
  <si>
    <t>норма</t>
  </si>
  <si>
    <t>ост</t>
  </si>
  <si>
    <t>ор</t>
  </si>
  <si>
    <t>безр</t>
  </si>
  <si>
    <t>чод</t>
  </si>
  <si>
    <t>кап</t>
  </si>
  <si>
    <t>диск</t>
  </si>
  <si>
    <t>подбором параметра, где изменять ставку капит и получаем рс в размере 400200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</si>
</sst>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_-* #,##0.00000_-;\-* #,##0.00000_-;_-* &quot;-&quot;??_-;_-@_-"/>
    <numFmt numFmtId="166" formatCode="_-* #,##0_-;\-* #,##0_-;_-* &quot;-&quot;??_-;_-@_-"/>
    <numFmt numFmtId="167" formatCode="_-* #,##0.0000_-;\-* #,##0.00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1" xfId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6" fontId="0" fillId="0" borderId="1" xfId="1" applyNumberFormat="1" applyFont="1" applyBorder="1"/>
    <xf numFmtId="167" fontId="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200025</xdr:colOff>
      <xdr:row>12</xdr:row>
      <xdr:rowOff>180975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1FFD742-1557-460D-B8D8-7FE27E09D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63875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FC51-7181-4841-8715-BDF8E1448AF4}">
  <dimension ref="B16:H32"/>
  <sheetViews>
    <sheetView tabSelected="1" workbookViewId="0">
      <selection activeCell="H28" sqref="H28"/>
    </sheetView>
  </sheetViews>
  <sheetFormatPr defaultRowHeight="15" x14ac:dyDescent="0.25"/>
  <cols>
    <col min="2" max="3" width="13" customWidth="1"/>
    <col min="7" max="7" width="15.42578125" customWidth="1"/>
  </cols>
  <sheetData>
    <row r="16" spans="2:7" x14ac:dyDescent="0.25">
      <c r="B16" s="1" t="s">
        <v>0</v>
      </c>
      <c r="C16" s="1">
        <v>600000</v>
      </c>
      <c r="D16" s="1" t="s">
        <v>1</v>
      </c>
      <c r="E16" s="1"/>
      <c r="F16" s="2" t="s">
        <v>0</v>
      </c>
      <c r="G16" s="2">
        <f>C16</f>
        <v>600000</v>
      </c>
    </row>
    <row r="17" spans="2:8" x14ac:dyDescent="0.25">
      <c r="B17" s="1" t="s">
        <v>2</v>
      </c>
      <c r="C17" s="1">
        <v>800</v>
      </c>
      <c r="D17" s="1"/>
      <c r="E17" s="1"/>
      <c r="F17" s="2" t="s">
        <v>3</v>
      </c>
      <c r="G17" s="3">
        <f>C22/C23</f>
        <v>0.33333333333333331</v>
      </c>
    </row>
    <row r="18" spans="2:8" x14ac:dyDescent="0.25">
      <c r="B18" s="1" t="s">
        <v>4</v>
      </c>
      <c r="C18" s="1">
        <v>2200</v>
      </c>
      <c r="D18" s="1" t="s">
        <v>5</v>
      </c>
      <c r="E18" s="1"/>
      <c r="F18" s="2" t="s">
        <v>6</v>
      </c>
      <c r="G18" s="2">
        <f>G16*(1-G17)</f>
        <v>400000.00000000006</v>
      </c>
    </row>
    <row r="19" spans="2:8" x14ac:dyDescent="0.25">
      <c r="B19" s="1" t="s">
        <v>7</v>
      </c>
      <c r="C19" s="1">
        <v>1630</v>
      </c>
      <c r="D19" s="1" t="s">
        <v>1</v>
      </c>
      <c r="E19" s="1"/>
      <c r="F19" s="2"/>
      <c r="G19" s="2"/>
    </row>
    <row r="20" spans="2:8" x14ac:dyDescent="0.25">
      <c r="B20" s="1" t="s">
        <v>8</v>
      </c>
      <c r="C20" s="1">
        <v>98000</v>
      </c>
      <c r="D20" s="1" t="s">
        <v>1</v>
      </c>
      <c r="E20" s="1"/>
      <c r="F20" s="2" t="s">
        <v>9</v>
      </c>
      <c r="G20" s="2">
        <f>C17*C18/1.18</f>
        <v>1491525.4237288137</v>
      </c>
    </row>
    <row r="21" spans="2:8" x14ac:dyDescent="0.25">
      <c r="B21" s="1"/>
      <c r="C21" s="1"/>
      <c r="D21" s="1"/>
      <c r="E21" s="1"/>
      <c r="F21" s="2"/>
      <c r="G21" s="2"/>
    </row>
    <row r="22" spans="2:8" x14ac:dyDescent="0.25">
      <c r="B22" s="1" t="s">
        <v>10</v>
      </c>
      <c r="C22" s="1">
        <v>5</v>
      </c>
      <c r="D22" s="1"/>
      <c r="E22" s="1"/>
      <c r="F22" s="2" t="s">
        <v>7</v>
      </c>
      <c r="G22" s="2">
        <f>C17*C19</f>
        <v>1304000</v>
      </c>
    </row>
    <row r="23" spans="2:8" x14ac:dyDescent="0.25">
      <c r="B23" s="1" t="s">
        <v>11</v>
      </c>
      <c r="C23" s="1">
        <v>15</v>
      </c>
      <c r="D23" s="1"/>
      <c r="E23" s="1"/>
      <c r="F23" s="2" t="s">
        <v>8</v>
      </c>
      <c r="G23" s="2">
        <f>C20</f>
        <v>98000</v>
      </c>
    </row>
    <row r="24" spans="2:8" x14ac:dyDescent="0.25">
      <c r="B24" s="1" t="s">
        <v>12</v>
      </c>
      <c r="C24" s="1">
        <f>C23-C22</f>
        <v>10</v>
      </c>
      <c r="D24" s="1"/>
      <c r="E24" s="1"/>
      <c r="F24" s="2" t="s">
        <v>13</v>
      </c>
      <c r="G24" s="2">
        <f>G23+G22</f>
        <v>1402000</v>
      </c>
    </row>
    <row r="25" spans="2:8" x14ac:dyDescent="0.25">
      <c r="B25" s="1" t="s">
        <v>14</v>
      </c>
      <c r="C25" s="1">
        <v>7.0000000000000007E-2</v>
      </c>
      <c r="D25" s="1"/>
      <c r="E25" s="1"/>
      <c r="F25" s="2"/>
      <c r="G25" s="2"/>
    </row>
    <row r="26" spans="2:8" x14ac:dyDescent="0.25">
      <c r="B26" s="1" t="s">
        <v>11</v>
      </c>
      <c r="C26" s="1">
        <f>1/C24</f>
        <v>0.1</v>
      </c>
      <c r="D26" s="1"/>
      <c r="E26" s="1"/>
      <c r="F26" s="2" t="s">
        <v>15</v>
      </c>
      <c r="G26" s="2">
        <f>G20-G24</f>
        <v>89525.42372881365</v>
      </c>
    </row>
    <row r="27" spans="2:8" x14ac:dyDescent="0.25">
      <c r="B27" s="1"/>
      <c r="C27" s="1"/>
      <c r="D27" s="1"/>
      <c r="E27" s="1"/>
      <c r="F27" s="2"/>
      <c r="G27" s="2"/>
    </row>
    <row r="28" spans="2:8" x14ac:dyDescent="0.25">
      <c r="B28" s="1"/>
      <c r="C28" s="1"/>
      <c r="D28" s="1"/>
      <c r="E28" s="1"/>
      <c r="F28" s="2" t="s">
        <v>16</v>
      </c>
      <c r="G28" s="4">
        <v>0.22381000000000001</v>
      </c>
      <c r="H28" s="1" t="s">
        <v>18</v>
      </c>
    </row>
    <row r="29" spans="2:8" x14ac:dyDescent="0.25">
      <c r="B29" s="1"/>
      <c r="C29" s="1"/>
      <c r="D29" s="1"/>
      <c r="E29" s="1"/>
      <c r="F29" s="2"/>
      <c r="G29" s="2"/>
    </row>
    <row r="30" spans="2:8" x14ac:dyDescent="0.25">
      <c r="B30" s="1"/>
      <c r="C30" s="1"/>
      <c r="D30" s="1"/>
      <c r="E30" s="1"/>
      <c r="F30" s="2" t="s">
        <v>6</v>
      </c>
      <c r="G30" s="5">
        <f>G26/G28</f>
        <v>400006.36132797302</v>
      </c>
    </row>
    <row r="31" spans="2:8" x14ac:dyDescent="0.25">
      <c r="B31" s="1"/>
      <c r="C31" s="1"/>
      <c r="D31" s="1"/>
      <c r="E31" s="1"/>
      <c r="F31" s="2"/>
      <c r="G31" s="2"/>
    </row>
    <row r="32" spans="2:8" x14ac:dyDescent="0.25">
      <c r="B32" s="1"/>
      <c r="C32" s="1"/>
      <c r="D32" s="1"/>
      <c r="E32" s="1"/>
      <c r="F32" s="2" t="s">
        <v>17</v>
      </c>
      <c r="G32" s="6">
        <f>G28-C26</f>
        <v>0.12381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suvlu</dc:creator>
  <cp:lastModifiedBy>suvlu</cp:lastModifiedBy>
  <dcterms:created xsi:type="dcterms:W3CDTF">2024-06-22T10:24:07Z</dcterms:created>
  <dcterms:modified xsi:type="dcterms:W3CDTF">2024-06-22T10:24:57Z</dcterms:modified>
</cp:coreProperties>
</file>