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nk/Downloads/"/>
    </mc:Choice>
  </mc:AlternateContent>
  <xr:revisionPtr revIDLastSave="0" documentId="13_ncr:1_{B6EAAA22-DF79-BD45-B95A-38AA10B2AF73}" xr6:coauthVersionLast="47" xr6:coauthVersionMax="47" xr10:uidLastSave="{00000000-0000-0000-0000-000000000000}"/>
  <bookViews>
    <workbookView xWindow="0" yWindow="500" windowWidth="23800" windowHeight="12340" xr2:uid="{00000000-000D-0000-FFFF-FFFF00000000}"/>
  </bookViews>
  <sheets>
    <sheet name="МИО Доход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A9" i="1"/>
  <c r="E12" i="1" s="1"/>
  <c r="E13" i="1" s="1"/>
  <c r="H6" i="1"/>
  <c r="G6" i="1"/>
  <c r="F6" i="1"/>
  <c r="E6" i="1"/>
  <c r="D6" i="1"/>
  <c r="C6" i="1"/>
  <c r="B6" i="1"/>
  <c r="B7" i="1" s="1"/>
  <c r="C5" i="1"/>
  <c r="D5" i="1" s="1"/>
  <c r="C7" i="1" l="1"/>
  <c r="B12" i="1"/>
  <c r="B13" i="1" s="1"/>
  <c r="B14" i="1" s="1"/>
  <c r="C12" i="1"/>
  <c r="C13" i="1" s="1"/>
  <c r="D12" i="1"/>
  <c r="D13" i="1" s="1"/>
  <c r="F12" i="1"/>
  <c r="F13" i="1" s="1"/>
  <c r="G12" i="1"/>
  <c r="G13" i="1" s="1"/>
  <c r="E5" i="1"/>
  <c r="D7" i="1"/>
  <c r="C14" i="1" l="1"/>
  <c r="D14" i="1" s="1"/>
  <c r="E14" i="1" s="1"/>
  <c r="F14" i="1" s="1"/>
  <c r="E7" i="1"/>
  <c r="F5" i="1"/>
  <c r="G5" i="1" l="1"/>
  <c r="F7" i="1"/>
  <c r="H5" i="1" l="1"/>
  <c r="H7" i="1" s="1"/>
  <c r="G7" i="1"/>
  <c r="G8" i="1" s="1"/>
</calcChain>
</file>

<file path=xl/sharedStrings.xml><?xml version="1.0" encoding="utf-8"?>
<sst xmlns="http://schemas.openxmlformats.org/spreadsheetml/2006/main" count="11" uniqueCount="8">
  <si>
    <t>5.2.3.29.</t>
  </si>
  <si>
    <t>Рыночная стоимость оборудования 435 млн. Чод составляет 100 млн. Темп роста 5%, ставка дисконтирования 20 % на начало года. Найти оставшийся срок службы оборудования. Норма возврата капитала оценщику не известна.</t>
  </si>
  <si>
    <t>вариант решения, который сейчас в базе</t>
  </si>
  <si>
    <t>чод</t>
  </si>
  <si>
    <t>коэффициент</t>
  </si>
  <si>
    <t>приведенная стоимость</t>
  </si>
  <si>
    <t>нарастающим итогом</t>
  </si>
  <si>
    <t>другой вариант решения, используя ответ задачи 5.2.3.28 СК = СД+НВ-ТР, СД = 20%, ТР = 5%, НВ неизвестен, предполагаем 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</si>
</sst>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\ _р_._-;\-* #,##0.00\ _р_._-;_-* &quot;-&quot;??\ _р_._-;_-@_-"/>
    <numFmt numFmtId="167" formatCode="_-* #,##0\ _р_._-;\-* #,##0\ _р_._-;_-* &quot;-&quot;??\ 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222222"/>
      <name val="Arial"/>
      <family val="2"/>
      <charset val="204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9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67" fontId="0" fillId="0" borderId="0" xfId="1" applyNumberFormat="1" applyFont="1"/>
    <xf numFmtId="10" fontId="0" fillId="3" borderId="0" xfId="0" applyNumberFormat="1" applyFill="1"/>
    <xf numFmtId="0" fontId="4" fillId="0" borderId="0" xfId="0" applyFont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E19" sqref="E19"/>
    </sheetView>
  </sheetViews>
  <sheetFormatPr baseColWidth="10" defaultColWidth="8.83203125" defaultRowHeight="15" x14ac:dyDescent="0.2"/>
  <cols>
    <col min="1" max="1" width="34.1640625" customWidth="1"/>
    <col min="2" max="4" width="13.6640625" bestFit="1" customWidth="1"/>
    <col min="5" max="6" width="14.5" bestFit="1" customWidth="1"/>
    <col min="7" max="7" width="15.5" bestFit="1" customWidth="1"/>
    <col min="8" max="8" width="13.6640625" bestFit="1" customWidth="1"/>
  </cols>
  <sheetData>
    <row r="1" spans="1:8" x14ac:dyDescent="0.2">
      <c r="A1" s="1" t="s">
        <v>0</v>
      </c>
    </row>
    <row r="2" spans="1:8" ht="34" customHeight="1" x14ac:dyDescent="0.2">
      <c r="A2" s="2" t="s">
        <v>1</v>
      </c>
    </row>
    <row r="3" spans="1:8" x14ac:dyDescent="0.2">
      <c r="A3" t="s">
        <v>2</v>
      </c>
    </row>
    <row r="4" spans="1:8" x14ac:dyDescent="0.2">
      <c r="A4" s="3">
        <v>0.2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</row>
    <row r="5" spans="1:8" x14ac:dyDescent="0.2">
      <c r="A5" t="s">
        <v>3</v>
      </c>
      <c r="B5" s="6">
        <v>100000</v>
      </c>
      <c r="C5" s="6">
        <f>B5*1.05</f>
        <v>105000</v>
      </c>
      <c r="D5" s="6">
        <f t="shared" ref="D5:H5" si="0">C5*1.05</f>
        <v>110250</v>
      </c>
      <c r="E5" s="6">
        <f t="shared" si="0"/>
        <v>115762.5</v>
      </c>
      <c r="F5" s="6">
        <f t="shared" si="0"/>
        <v>121550.625</v>
      </c>
      <c r="G5" s="6">
        <f t="shared" si="0"/>
        <v>127628.15625</v>
      </c>
      <c r="H5" s="6">
        <f t="shared" si="0"/>
        <v>134009.56406249999</v>
      </c>
    </row>
    <row r="6" spans="1:8" x14ac:dyDescent="0.2">
      <c r="A6" t="s">
        <v>4</v>
      </c>
      <c r="B6">
        <f>1/((1+$A$4)^(B4-1))</f>
        <v>1</v>
      </c>
      <c r="C6">
        <f t="shared" ref="C6:H6" si="1">1/((1+$A$4)^(C4-1))</f>
        <v>0.83333333333333337</v>
      </c>
      <c r="D6">
        <f t="shared" si="1"/>
        <v>0.69444444444444442</v>
      </c>
      <c r="E6">
        <f t="shared" si="1"/>
        <v>0.57870370370370372</v>
      </c>
      <c r="F6">
        <f t="shared" si="1"/>
        <v>0.48225308641975312</v>
      </c>
      <c r="G6">
        <f t="shared" si="1"/>
        <v>0.4018775720164609</v>
      </c>
      <c r="H6">
        <f t="shared" si="1"/>
        <v>0.33489797668038412</v>
      </c>
    </row>
    <row r="7" spans="1:8" x14ac:dyDescent="0.2">
      <c r="A7" t="s">
        <v>5</v>
      </c>
      <c r="B7" s="4">
        <f>B6*B5</f>
        <v>100000</v>
      </c>
      <c r="C7" s="4">
        <f t="shared" ref="C7:H7" si="2">C6*C5</f>
        <v>87500</v>
      </c>
      <c r="D7" s="4">
        <f t="shared" si="2"/>
        <v>76562.5</v>
      </c>
      <c r="E7" s="4">
        <f t="shared" si="2"/>
        <v>66992.1875</v>
      </c>
      <c r="F7" s="4">
        <f t="shared" si="2"/>
        <v>58618.164062500007</v>
      </c>
      <c r="G7" s="4">
        <f t="shared" si="2"/>
        <v>51290.8935546875</v>
      </c>
      <c r="H7" s="4">
        <f t="shared" si="2"/>
        <v>44879.531860351562</v>
      </c>
    </row>
    <row r="8" spans="1:8" x14ac:dyDescent="0.2">
      <c r="G8" s="4">
        <f>SUM(B7:G7)</f>
        <v>440963.7451171875</v>
      </c>
    </row>
    <row r="9" spans="1:8" x14ac:dyDescent="0.2">
      <c r="A9" s="7">
        <f>20%-5%</f>
        <v>0.15000000000000002</v>
      </c>
    </row>
    <row r="10" spans="1:8" x14ac:dyDescent="0.2">
      <c r="A10" s="8" t="s">
        <v>7</v>
      </c>
    </row>
    <row r="11" spans="1:8" x14ac:dyDescent="0.2">
      <c r="A11" t="s">
        <v>3</v>
      </c>
      <c r="B11" s="6">
        <v>100000</v>
      </c>
      <c r="C11" s="6">
        <v>100000</v>
      </c>
      <c r="D11" s="6">
        <v>100000</v>
      </c>
      <c r="E11" s="6">
        <v>100000</v>
      </c>
      <c r="F11" s="6">
        <v>100000</v>
      </c>
      <c r="G11" s="6">
        <v>100000</v>
      </c>
    </row>
    <row r="12" spans="1:8" x14ac:dyDescent="0.2">
      <c r="A12" t="s">
        <v>4</v>
      </c>
      <c r="B12">
        <f>1/((1+$A$9)^(B4-1))</f>
        <v>1</v>
      </c>
      <c r="C12">
        <f t="shared" ref="C12:G12" si="3">1/((1+$A$9)^(C4-1))</f>
        <v>0.86956521739130443</v>
      </c>
      <c r="D12">
        <f t="shared" si="3"/>
        <v>0.7561436672967865</v>
      </c>
      <c r="E12">
        <f t="shared" si="3"/>
        <v>0.65751623243198831</v>
      </c>
      <c r="F12">
        <f t="shared" si="3"/>
        <v>0.57175324559303342</v>
      </c>
      <c r="G12">
        <f t="shared" si="3"/>
        <v>0.49717673529828987</v>
      </c>
    </row>
    <row r="13" spans="1:8" x14ac:dyDescent="0.2">
      <c r="A13" t="s">
        <v>5</v>
      </c>
      <c r="B13" s="4">
        <f>B11*B12</f>
        <v>100000</v>
      </c>
      <c r="C13" s="4">
        <f t="shared" ref="C13:G13" si="4">C11*C12</f>
        <v>86956.521739130447</v>
      </c>
      <c r="D13" s="4">
        <f t="shared" si="4"/>
        <v>75614.366729678644</v>
      </c>
      <c r="E13" s="4">
        <f t="shared" si="4"/>
        <v>65751.623243198832</v>
      </c>
      <c r="F13" s="4">
        <f t="shared" si="4"/>
        <v>57175.324559303343</v>
      </c>
      <c r="G13" s="4">
        <f t="shared" si="4"/>
        <v>49717.673529828986</v>
      </c>
    </row>
    <row r="14" spans="1:8" x14ac:dyDescent="0.2">
      <c r="A14" t="s">
        <v>6</v>
      </c>
      <c r="B14" s="4">
        <f>B13</f>
        <v>100000</v>
      </c>
      <c r="C14" s="4">
        <f>B14+C13</f>
        <v>186956.52173913043</v>
      </c>
      <c r="D14" s="4">
        <f t="shared" ref="D14:G14" si="5">C14+D13</f>
        <v>262570.88846880908</v>
      </c>
      <c r="E14" s="4">
        <f t="shared" si="5"/>
        <v>328322.51171200792</v>
      </c>
      <c r="F14" s="4">
        <f t="shared" si="5"/>
        <v>385497.83627131127</v>
      </c>
      <c r="G14" s="5">
        <f>F14+G13</f>
        <v>435215.50980114029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МИО Доходн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Natalia Kirshina</cp:lastModifiedBy>
  <dcterms:created xsi:type="dcterms:W3CDTF">2024-04-09T14:17:03Z</dcterms:created>
  <dcterms:modified xsi:type="dcterms:W3CDTF">2024-04-09T16:49:45Z</dcterms:modified>
</cp:coreProperties>
</file>